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28740" windowHeight="18340" tabRatio="166" activeTab="0"/>
  </bookViews>
  <sheets>
    <sheet name="Sheet1" sheetId="1" r:id="rId1"/>
    <sheet name="Sheet3" sheetId="2" r:id="rId2"/>
  </sheets>
  <definedNames>
    <definedName name="intervallo">'Sheet1'!$C$36</definedName>
    <definedName name="max">'Sheet1'!#REF!</definedName>
    <definedName name="min">'Sheet1'!#REF!</definedName>
    <definedName name="TABELLA">'Sheet1'!$B$22:$I$32</definedName>
  </definedNames>
  <calcPr fullCalcOnLoad="1"/>
</workbook>
</file>

<file path=xl/sharedStrings.xml><?xml version="1.0" encoding="utf-8"?>
<sst xmlns="http://schemas.openxmlformats.org/spreadsheetml/2006/main" count="29" uniqueCount="29">
  <si>
    <t>SPORT1</t>
  </si>
  <si>
    <t>SPORT2</t>
  </si>
  <si>
    <t>SPORT3</t>
  </si>
  <si>
    <t>SPORT4</t>
  </si>
  <si>
    <t>SPORT5</t>
  </si>
  <si>
    <t>SOMMA:</t>
  </si>
  <si>
    <t>DEV. ST.:</t>
  </si>
  <si>
    <t>MEDIA:</t>
  </si>
  <si>
    <t>max</t>
  </si>
  <si>
    <t>min</t>
  </si>
  <si>
    <t>escursione</t>
  </si>
  <si>
    <t>n dati</t>
  </si>
  <si>
    <t>n classi</t>
  </si>
  <si>
    <t>intervallo</t>
  </si>
  <si>
    <t>valore minimo</t>
  </si>
  <si>
    <t>valore max</t>
  </si>
  <si>
    <t>valore centr.</t>
  </si>
  <si>
    <t>fr</t>
  </si>
  <si>
    <t>media</t>
  </si>
  <si>
    <t>s</t>
  </si>
  <si>
    <t>varianza</t>
  </si>
  <si>
    <t>INTERVALLO</t>
  </si>
  <si>
    <t>POPOLAZIONE</t>
  </si>
  <si>
    <r>
      <t>X - 2/3</t>
    </r>
    <r>
      <rPr>
        <sz val="12"/>
        <rFont val="Symbol"/>
        <family val="0"/>
      </rPr>
      <t>s</t>
    </r>
    <r>
      <rPr>
        <sz val="12"/>
        <rFont val="Verdana"/>
        <family val="0"/>
      </rPr>
      <t xml:space="preserve"> ; X + 2/3</t>
    </r>
    <r>
      <rPr>
        <sz val="12"/>
        <rFont val="Symbol"/>
        <family val="0"/>
      </rPr>
      <t>s</t>
    </r>
  </si>
  <si>
    <r>
      <t>m</t>
    </r>
    <r>
      <rPr>
        <sz val="12"/>
        <rFont val="Verdana"/>
        <family val="0"/>
      </rPr>
      <t xml:space="preserve"> - </t>
    </r>
    <r>
      <rPr>
        <sz val="12"/>
        <rFont val="Symbol"/>
        <family val="0"/>
      </rPr>
      <t>s</t>
    </r>
    <r>
      <rPr>
        <sz val="12"/>
        <rFont val="Verdana"/>
        <family val="0"/>
      </rPr>
      <t xml:space="preserve"> ; </t>
    </r>
    <r>
      <rPr>
        <sz val="12"/>
        <rFont val="Symbol"/>
        <family val="0"/>
      </rPr>
      <t>m</t>
    </r>
    <r>
      <rPr>
        <sz val="12"/>
        <rFont val="Verdana"/>
        <family val="0"/>
      </rPr>
      <t xml:space="preserve"> + </t>
    </r>
    <r>
      <rPr>
        <sz val="12"/>
        <rFont val="Symbol"/>
        <family val="0"/>
      </rPr>
      <t>s</t>
    </r>
  </si>
  <si>
    <r>
      <t>m</t>
    </r>
    <r>
      <rPr>
        <sz val="12"/>
        <rFont val="Verdana"/>
        <family val="0"/>
      </rPr>
      <t xml:space="preserve"> - 2</t>
    </r>
    <r>
      <rPr>
        <sz val="12"/>
        <rFont val="Symbol"/>
        <family val="0"/>
      </rPr>
      <t>s</t>
    </r>
    <r>
      <rPr>
        <sz val="12"/>
        <rFont val="Verdana"/>
        <family val="0"/>
      </rPr>
      <t xml:space="preserve"> ; </t>
    </r>
    <r>
      <rPr>
        <sz val="12"/>
        <rFont val="Symbol"/>
        <family val="0"/>
      </rPr>
      <t>m</t>
    </r>
    <r>
      <rPr>
        <sz val="12"/>
        <rFont val="Verdana"/>
        <family val="0"/>
      </rPr>
      <t xml:space="preserve"> + 2</t>
    </r>
    <r>
      <rPr>
        <sz val="12"/>
        <rFont val="Symbol"/>
        <family val="0"/>
      </rPr>
      <t>s</t>
    </r>
  </si>
  <si>
    <r>
      <t>m</t>
    </r>
    <r>
      <rPr>
        <sz val="12"/>
        <rFont val="Verdana"/>
        <family val="0"/>
      </rPr>
      <t xml:space="preserve"> - 3</t>
    </r>
    <r>
      <rPr>
        <sz val="12"/>
        <rFont val="Symbol"/>
        <family val="0"/>
      </rPr>
      <t>s</t>
    </r>
    <r>
      <rPr>
        <sz val="12"/>
        <rFont val="Verdana"/>
        <family val="0"/>
      </rPr>
      <t xml:space="preserve"> ; </t>
    </r>
    <r>
      <rPr>
        <sz val="12"/>
        <rFont val="Symbol"/>
        <family val="0"/>
      </rPr>
      <t>m</t>
    </r>
    <r>
      <rPr>
        <sz val="12"/>
        <rFont val="Verdana"/>
        <family val="0"/>
      </rPr>
      <t xml:space="preserve"> + 3</t>
    </r>
    <r>
      <rPr>
        <sz val="12"/>
        <rFont val="Symbol"/>
        <family val="0"/>
      </rPr>
      <t>s</t>
    </r>
  </si>
  <si>
    <t>VALORE MIN</t>
  </si>
  <si>
    <t>VALORE MAX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</si>
</sst>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_-* #,##0.0_-;\-* #,##0.0_-;_-* &quot;-&quot;_-;_-@_-"/>
    <numFmt numFmtId="166" formatCode="0.000"/>
    <numFmt numFmtId="167" formatCode="0.0"/>
    <numFmt numFmtId="168" formatCode="0.0000000"/>
    <numFmt numFmtId="169" formatCode="0.00000"/>
    <numFmt numFmtId="170" formatCode="0.0000"/>
    <numFmt numFmtId="171" formatCode="0.00000000"/>
  </numFmts>
  <fonts count="13">
    <font>
      <sz val="10"/>
      <name val="Verdana"/>
      <family val="0"/>
    </font>
    <font>
      <b/>
      <sz val="10"/>
      <name val="Verdana"/>
      <family val="0"/>
    </font>
    <font>
      <i/>
      <sz val="10"/>
      <name val="Verdana"/>
      <family val="0"/>
    </font>
    <font>
      <b/>
      <i/>
      <sz val="10"/>
      <name val="Verdana"/>
      <family val="0"/>
    </font>
    <font>
      <sz val="12"/>
      <name val="Verdana"/>
      <family val="0"/>
    </font>
    <font>
      <sz val="8"/>
      <name val="Verdana"/>
      <family val="0"/>
    </font>
    <font>
      <sz val="14"/>
      <name val="Symbol"/>
      <family val="0"/>
    </font>
    <font>
      <sz val="12"/>
      <name val="Arial"/>
      <family val="2"/>
    </font>
    <font>
      <u val="single"/>
      <sz val="10"/>
      <color indexed="12"/>
      <name val="Verdana"/>
      <family val="0"/>
    </font>
    <font>
      <u val="single"/>
      <sz val="10"/>
      <color indexed="36"/>
      <name val="Verdana"/>
      <family val="0"/>
    </font>
    <font>
      <sz val="12"/>
      <name val="Symbol"/>
      <family val="0"/>
    </font>
    <font>
      <b/>
      <sz val="10.75"/>
      <name val="Verdana"/>
      <family val="0"/>
    </font>
    <font>
      <b/>
      <sz val="8"/>
      <name val="Verdana"/>
      <family val="0"/>
    </font>
  </fonts>
  <fills count="2">
    <fill>
      <patternFill/>
    </fill>
    <fill>
      <patternFill patternType="gray125"/>
    </fill>
  </fills>
  <borders count="13">
    <border>
      <left/>
      <right/>
      <top/>
      <bottom/>
      <diagonal/>
    </border>
    <border>
      <left>
        <color indexed="63"/>
      </left>
      <right style="thin"/>
      <top>
        <color indexed="63"/>
      </top>
      <bottom style="thin"/>
    </border>
    <border>
      <left style="medium"/>
      <right style="thin"/>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4" fillId="0" borderId="0" xfId="0" applyFont="1" applyAlignment="1">
      <alignment/>
    </xf>
    <xf numFmtId="0" fontId="4" fillId="0" borderId="1" xfId="0" applyFont="1" applyBorder="1" applyAlignment="1">
      <alignment horizontal="center" vertical="top" wrapText="1"/>
    </xf>
    <xf numFmtId="164" fontId="0" fillId="0" borderId="0" xfId="0" applyNumberFormat="1" applyAlignment="1">
      <alignment/>
    </xf>
    <xf numFmtId="2" fontId="0" fillId="0" borderId="0" xfId="0" applyNumberFormat="1" applyAlignment="1">
      <alignment/>
    </xf>
    <xf numFmtId="166" fontId="0" fillId="0" borderId="0" xfId="0" applyNumberFormat="1" applyAlignment="1">
      <alignment/>
    </xf>
    <xf numFmtId="0" fontId="6" fillId="0" borderId="0" xfId="0" applyFont="1" applyAlignment="1">
      <alignment/>
    </xf>
    <xf numFmtId="0" fontId="7" fillId="0" borderId="0" xfId="0" applyFont="1" applyAlignment="1">
      <alignment horizontal="center"/>
    </xf>
    <xf numFmtId="0" fontId="4" fillId="0" borderId="0" xfId="0" applyFont="1" applyAlignment="1">
      <alignment horizontal="center"/>
    </xf>
    <xf numFmtId="165" fontId="4" fillId="0" borderId="0" xfId="16" applyNumberFormat="1" applyFont="1" applyAlignment="1">
      <alignment/>
    </xf>
    <xf numFmtId="1" fontId="4" fillId="0" borderId="0" xfId="0" applyNumberFormat="1" applyFont="1" applyAlignment="1">
      <alignment horizontal="right"/>
    </xf>
    <xf numFmtId="1" fontId="4" fillId="0" borderId="0" xfId="0" applyNumberFormat="1" applyFont="1" applyAlignment="1">
      <alignment/>
    </xf>
    <xf numFmtId="0" fontId="4" fillId="0" borderId="2" xfId="0" applyFont="1" applyBorder="1" applyAlignment="1">
      <alignment horizontal="justify" vertical="top" wrapText="1"/>
    </xf>
    <xf numFmtId="0" fontId="4" fillId="0" borderId="3" xfId="0" applyFont="1" applyBorder="1" applyAlignment="1">
      <alignment horizontal="center" vertical="top" wrapText="1"/>
    </xf>
    <xf numFmtId="0" fontId="4" fillId="0" borderId="4" xfId="0" applyFont="1" applyBorder="1" applyAlignment="1">
      <alignment horizontal="justify" vertical="top" wrapText="1"/>
    </xf>
    <xf numFmtId="167" fontId="4" fillId="0" borderId="1" xfId="0" applyNumberFormat="1" applyFont="1" applyBorder="1" applyAlignment="1">
      <alignment horizontal="center" vertical="top" wrapText="1"/>
    </xf>
    <xf numFmtId="167" fontId="4" fillId="0" borderId="3" xfId="0" applyNumberFormat="1" applyFont="1" applyBorder="1" applyAlignment="1">
      <alignment horizontal="center" vertical="top" wrapText="1"/>
    </xf>
    <xf numFmtId="167" fontId="4" fillId="0" borderId="5" xfId="0" applyNumberFormat="1" applyFont="1" applyBorder="1" applyAlignment="1">
      <alignment horizontal="center" vertical="top" wrapText="1"/>
    </xf>
    <xf numFmtId="167" fontId="4" fillId="0" borderId="6" xfId="0" applyNumberFormat="1"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43" fontId="0" fillId="0" borderId="0" xfId="15"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justify" vertical="top" wrapText="1"/>
    </xf>
    <xf numFmtId="9" fontId="4" fillId="0" borderId="1" xfId="0" applyNumberFormat="1" applyFont="1" applyBorder="1" applyAlignment="1">
      <alignment horizontal="justify" vertical="top" wrapText="1"/>
    </xf>
    <xf numFmtId="0" fontId="10" fillId="0" borderId="12" xfId="0" applyFont="1" applyBorder="1" applyAlignment="1">
      <alignment horizontal="justify" vertical="top" wrapText="1"/>
    </xf>
    <xf numFmtId="10" fontId="4" fillId="0" borderId="1" xfId="0" applyNumberFormat="1" applyFont="1" applyBorder="1" applyAlignment="1">
      <alignment horizontal="justify" vertical="top" wrapText="1"/>
    </xf>
    <xf numFmtId="0" fontId="4" fillId="0" borderId="10" xfId="0" applyFont="1" applyFill="1" applyBorder="1" applyAlignment="1">
      <alignment horizontal="center" vertical="top" wrapText="1"/>
    </xf>
    <xf numFmtId="2" fontId="4" fillId="0" borderId="10" xfId="0" applyNumberFormat="1"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Verdana"/>
                <a:ea typeface="Verdana"/>
                <a:cs typeface="Verdana"/>
              </a:rPr>
              <a:t>Tempi di attesa</a:t>
            </a:r>
          </a:p>
        </c:rich>
      </c:tx>
      <c:layout/>
      <c:spPr>
        <a:noFill/>
        <a:ln>
          <a:noFill/>
        </a:ln>
      </c:spPr>
    </c:title>
    <c:plotArea>
      <c:layout/>
      <c:barChart>
        <c:barDir val="col"/>
        <c:grouping val="clustered"/>
        <c:varyColors val="0"/>
        <c:ser>
          <c:idx val="1"/>
          <c:order val="0"/>
          <c:tx>
            <c:v>frequenza</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Sheet1!$D$41:$D$51</c:f>
              <c:numCache/>
            </c:numRef>
          </c:cat>
          <c:val>
            <c:numRef>
              <c:f>Sheet1!$E$41:$E$51</c:f>
              <c:numCache/>
            </c:numRef>
          </c:val>
        </c:ser>
        <c:axId val="58218184"/>
        <c:axId val="54201609"/>
      </c:barChart>
      <c:catAx>
        <c:axId val="58218184"/>
        <c:scaling>
          <c:orientation val="minMax"/>
        </c:scaling>
        <c:axPos val="b"/>
        <c:title>
          <c:tx>
            <c:rich>
              <a:bodyPr vert="horz" rot="0" anchor="ctr"/>
              <a:lstStyle/>
              <a:p>
                <a:pPr algn="ctr">
                  <a:defRPr/>
                </a:pPr>
                <a:r>
                  <a:rPr lang="en-US" cap="none" sz="800" b="1" i="0" u="none" baseline="0">
                    <a:latin typeface="Verdana"/>
                    <a:ea typeface="Verdana"/>
                    <a:cs typeface="Verdana"/>
                  </a:rPr>
                  <a:t>valori centrali</a:t>
                </a:r>
              </a:p>
            </c:rich>
          </c:tx>
          <c:layout/>
          <c:overlay val="0"/>
          <c:spPr>
            <a:noFill/>
            <a:ln>
              <a:noFill/>
            </a:ln>
          </c:spPr>
        </c:title>
        <c:delete val="0"/>
        <c:numFmt formatCode="General" sourceLinked="1"/>
        <c:majorTickMark val="out"/>
        <c:minorTickMark val="none"/>
        <c:tickLblPos val="nextTo"/>
        <c:crossAx val="54201609"/>
        <c:crosses val="autoZero"/>
        <c:auto val="1"/>
        <c:lblOffset val="100"/>
        <c:noMultiLvlLbl val="0"/>
      </c:catAx>
      <c:valAx>
        <c:axId val="54201609"/>
        <c:scaling>
          <c:orientation val="minMax"/>
        </c:scaling>
        <c:axPos val="l"/>
        <c:title>
          <c:tx>
            <c:rich>
              <a:bodyPr vert="horz" rot="-5400000" anchor="ctr"/>
              <a:lstStyle/>
              <a:p>
                <a:pPr algn="ctr">
                  <a:defRPr/>
                </a:pPr>
                <a:r>
                  <a:rPr lang="en-US" cap="none" sz="800" b="1" i="0" u="none" baseline="0">
                    <a:latin typeface="Verdana"/>
                    <a:ea typeface="Verdana"/>
                    <a:cs typeface="Verdana"/>
                  </a:rPr>
                  <a:t>frequenze</a:t>
                </a:r>
              </a:p>
            </c:rich>
          </c:tx>
          <c:layout/>
          <c:overlay val="0"/>
          <c:spPr>
            <a:noFill/>
            <a:ln>
              <a:noFill/>
            </a:ln>
          </c:spPr>
        </c:title>
        <c:majorGridlines/>
        <c:delete val="0"/>
        <c:numFmt formatCode="General" sourceLinked="1"/>
        <c:majorTickMark val="out"/>
        <c:minorTickMark val="none"/>
        <c:tickLblPos val="nextTo"/>
        <c:crossAx val="5821818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76200</xdr:rowOff>
    </xdr:from>
    <xdr:to>
      <xdr:col>6</xdr:col>
      <xdr:colOff>790575</xdr:colOff>
      <xdr:row>90</xdr:row>
      <xdr:rowOff>38100</xdr:rowOff>
    </xdr:to>
    <xdr:graphicFrame>
      <xdr:nvGraphicFramePr>
        <xdr:cNvPr id="1" name="Chart 1"/>
        <xdr:cNvGraphicFramePr/>
      </xdr:nvGraphicFramePr>
      <xdr:xfrm>
        <a:off x="0" y="10439400"/>
        <a:ext cx="5972175" cy="53054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8</xdr:row>
      <xdr:rowOff>38100</xdr:rowOff>
    </xdr:from>
    <xdr:to>
      <xdr:col>6</xdr:col>
      <xdr:colOff>752475</xdr:colOff>
      <xdr:row>15</xdr:row>
      <xdr:rowOff>114300</xdr:rowOff>
    </xdr:to>
    <xdr:sp>
      <xdr:nvSpPr>
        <xdr:cNvPr id="2" name="Shape 1"/>
        <xdr:cNvSpPr txBox="1">
          <a:spLocks noChangeArrowheads="1"/>
        </xdr:cNvSpPr>
      </xdr:nvSpPr>
      <xdr:spPr>
        <a:xfrm>
          <a:off x="123825" y="1333500"/>
          <a:ext cx="5810250"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Le attese in banca
Per migliorare il servizio reso al cliente, la Direzione di una piccola banca desidera minimizzare le attese dei clienti agli sportelli, ottimizzando il numero di quelli aperti contemporaneamente.
Per questo vengono rilevati  i tempi richiesti, nell’arco di una giornata, per il disbrigo delle varie pratiche agli sportelli. La Banca si pone l’obiettivo di ottenere un tempio di attesa medio di 4 minuti, con una variabilità di 2 minuti.
Sono state rilevate le seguenti durate in minuti per le operazioni di sportello:
</a:t>
          </a:r>
        </a:p>
      </xdr:txBody>
    </xdr:sp>
    <xdr:clientData/>
  </xdr:twoCellAnchor>
  <xdr:twoCellAnchor editAs="oneCell">
    <xdr:from>
      <xdr:col>0</xdr:col>
      <xdr:colOff>209550</xdr:colOff>
      <xdr:row>0</xdr:row>
      <xdr:rowOff>47625</xdr:rowOff>
    </xdr:from>
    <xdr:to>
      <xdr:col>2</xdr:col>
      <xdr:colOff>933450</xdr:colOff>
      <xdr:row>7</xdr:row>
      <xdr:rowOff>95250</xdr:rowOff>
    </xdr:to>
    <xdr:pic>
      <xdr:nvPicPr>
        <xdr:cNvPr id="3" name="Shape 2"/>
        <xdr:cNvPicPr preferRelativeResize="1">
          <a:picLocks noChangeAspect="1"/>
        </xdr:cNvPicPr>
      </xdr:nvPicPr>
      <xdr:blipFill>
        <a:blip r:embed="rId2"/>
        <a:stretch>
          <a:fillRect/>
        </a:stretch>
      </xdr:blipFill>
      <xdr:spPr>
        <a:xfrm>
          <a:off x="209550" y="47625"/>
          <a:ext cx="240030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8:H101"/>
  <sheetViews>
    <sheetView showGridLines="0" tabSelected="1" workbookViewId="0" topLeftCell="A51">
      <selection activeCell="C93" sqref="C93:D95"/>
    </sheetView>
  </sheetViews>
  <sheetFormatPr defaultColWidth="11.00390625" defaultRowHeight="12.75"/>
  <cols>
    <col min="3" max="3" width="13.00390625" style="0" bestFit="1" customWidth="1"/>
    <col min="9" max="9" width="17.75390625" style="0" customWidth="1"/>
    <col min="11" max="11" width="11.125" style="0" customWidth="1"/>
  </cols>
  <sheetData>
    <row r="17" ht="13.5" thickBot="1"/>
    <row r="18" spans="2:7" ht="16.5" thickBot="1">
      <c r="B18" s="19"/>
      <c r="C18" s="20" t="s">
        <v>0</v>
      </c>
      <c r="D18" s="20" t="s">
        <v>1</v>
      </c>
      <c r="E18" s="20" t="s">
        <v>2</v>
      </c>
      <c r="F18" s="20" t="s">
        <v>3</v>
      </c>
      <c r="G18" s="21" t="s">
        <v>4</v>
      </c>
    </row>
    <row r="19" spans="2:7" ht="15.75">
      <c r="B19" s="12"/>
      <c r="C19" s="2">
        <v>6</v>
      </c>
      <c r="D19" s="2">
        <v>3</v>
      </c>
      <c r="E19" s="2">
        <v>12</v>
      </c>
      <c r="F19" s="2">
        <v>5</v>
      </c>
      <c r="G19" s="13">
        <v>2</v>
      </c>
    </row>
    <row r="20" spans="2:7" ht="15.75">
      <c r="B20" s="12"/>
      <c r="C20" s="2">
        <v>3</v>
      </c>
      <c r="D20" s="2">
        <v>3</v>
      </c>
      <c r="E20" s="2">
        <v>2</v>
      </c>
      <c r="F20" s="2">
        <v>3</v>
      </c>
      <c r="G20" s="13">
        <v>4</v>
      </c>
    </row>
    <row r="21" spans="2:7" ht="15.75">
      <c r="B21" s="12"/>
      <c r="C21" s="2">
        <v>4</v>
      </c>
      <c r="D21" s="2">
        <v>11</v>
      </c>
      <c r="E21" s="2">
        <v>4</v>
      </c>
      <c r="F21" s="2">
        <v>4</v>
      </c>
      <c r="G21" s="13">
        <v>5</v>
      </c>
    </row>
    <row r="22" spans="2:7" ht="15.75">
      <c r="B22" s="12"/>
      <c r="C22" s="2">
        <v>3</v>
      </c>
      <c r="D22" s="2">
        <v>5</v>
      </c>
      <c r="E22" s="2">
        <v>6</v>
      </c>
      <c r="F22" s="2">
        <v>4</v>
      </c>
      <c r="G22" s="13">
        <v>4</v>
      </c>
    </row>
    <row r="23" spans="2:7" ht="15.75">
      <c r="B23" s="12"/>
      <c r="C23" s="2">
        <v>4</v>
      </c>
      <c r="D23" s="2">
        <v>5</v>
      </c>
      <c r="E23" s="2">
        <v>5</v>
      </c>
      <c r="F23" s="2">
        <v>6</v>
      </c>
      <c r="G23" s="13">
        <v>6</v>
      </c>
    </row>
    <row r="24" spans="2:7" ht="15.75">
      <c r="B24" s="12"/>
      <c r="C24" s="2">
        <v>5</v>
      </c>
      <c r="D24" s="2">
        <v>4</v>
      </c>
      <c r="E24" s="2">
        <v>4</v>
      </c>
      <c r="F24" s="2">
        <v>10</v>
      </c>
      <c r="G24" s="13">
        <v>7</v>
      </c>
    </row>
    <row r="25" spans="2:7" ht="15.75">
      <c r="B25" s="12"/>
      <c r="C25" s="2">
        <v>4</v>
      </c>
      <c r="D25" s="2">
        <v>11</v>
      </c>
      <c r="E25" s="2">
        <v>5</v>
      </c>
      <c r="F25" s="2">
        <v>5</v>
      </c>
      <c r="G25" s="13">
        <v>4</v>
      </c>
    </row>
    <row r="26" spans="2:7" ht="15.75">
      <c r="B26" s="12"/>
      <c r="C26" s="2">
        <v>3</v>
      </c>
      <c r="D26" s="2">
        <v>4</v>
      </c>
      <c r="E26" s="2">
        <v>4</v>
      </c>
      <c r="F26" s="2">
        <v>6</v>
      </c>
      <c r="G26" s="13">
        <v>4</v>
      </c>
    </row>
    <row r="27" spans="2:7" ht="15.75">
      <c r="B27" s="12"/>
      <c r="C27" s="2">
        <v>5</v>
      </c>
      <c r="D27" s="2">
        <v>5</v>
      </c>
      <c r="E27" s="2">
        <v>4</v>
      </c>
      <c r="F27" s="2">
        <v>4</v>
      </c>
      <c r="G27" s="13">
        <v>3</v>
      </c>
    </row>
    <row r="28" spans="2:7" ht="15.75">
      <c r="B28" s="12"/>
      <c r="C28" s="2">
        <v>5</v>
      </c>
      <c r="D28" s="2">
        <v>5</v>
      </c>
      <c r="E28" s="2">
        <v>6</v>
      </c>
      <c r="F28" s="2">
        <v>3</v>
      </c>
      <c r="G28" s="13">
        <v>5</v>
      </c>
    </row>
    <row r="29" spans="2:7" ht="15.75">
      <c r="B29" s="12"/>
      <c r="C29" s="2">
        <v>6</v>
      </c>
      <c r="D29" s="2">
        <v>6</v>
      </c>
      <c r="E29" s="2">
        <v>5</v>
      </c>
      <c r="F29" s="2">
        <v>4</v>
      </c>
      <c r="G29" s="13">
        <v>11</v>
      </c>
    </row>
    <row r="30" spans="2:7" ht="15.75">
      <c r="B30" s="12" t="s">
        <v>5</v>
      </c>
      <c r="C30" s="2">
        <f>SUM(C19:C29)</f>
        <v>48</v>
      </c>
      <c r="D30" s="2">
        <f>SUM(D19:D29)</f>
        <v>62</v>
      </c>
      <c r="E30" s="2">
        <f>SUM(E19:E29)</f>
        <v>57</v>
      </c>
      <c r="F30" s="2">
        <f>SUM(F19:F29)</f>
        <v>54</v>
      </c>
      <c r="G30" s="13">
        <f>SUM(G19:G29)</f>
        <v>55</v>
      </c>
    </row>
    <row r="31" spans="2:7" ht="15.75">
      <c r="B31" s="12" t="s">
        <v>6</v>
      </c>
      <c r="C31" s="15">
        <f>STDEV(C19:C29)</f>
        <v>1.1200649331826495</v>
      </c>
      <c r="D31" s="15">
        <f>STDEV(D19:D29)</f>
        <v>2.802596198981483</v>
      </c>
      <c r="E31" s="15">
        <f>STDEV(E19:E29)</f>
        <v>2.522624895547565</v>
      </c>
      <c r="F31" s="15">
        <f>STDEV(F19:F29)</f>
        <v>1.9725387425622578</v>
      </c>
      <c r="G31" s="16">
        <f>STDEV(G19:G29)</f>
        <v>2.4083189157584592</v>
      </c>
    </row>
    <row r="32" spans="2:7" ht="16.5" thickBot="1">
      <c r="B32" s="14" t="s">
        <v>7</v>
      </c>
      <c r="C32" s="17">
        <f>+AVERAGE(C19:C29)</f>
        <v>4.363636363636363</v>
      </c>
      <c r="D32" s="17">
        <f>+AVERAGE(D19:D29)</f>
        <v>5.636363636363637</v>
      </c>
      <c r="E32" s="17">
        <f>+AVERAGE(E19:E29)</f>
        <v>5.181818181818182</v>
      </c>
      <c r="F32" s="17">
        <f>+AVERAGE(F19:F29)</f>
        <v>4.909090909090909</v>
      </c>
      <c r="G32" s="18">
        <f>+AVERAGE(G19:G29)</f>
        <v>5</v>
      </c>
    </row>
    <row r="34" spans="2:3" ht="12.75">
      <c r="B34" t="s">
        <v>9</v>
      </c>
      <c r="C34">
        <f>MIN(C19:G29)</f>
        <v>2</v>
      </c>
    </row>
    <row r="35" spans="2:3" ht="12.75">
      <c r="B35" t="s">
        <v>8</v>
      </c>
      <c r="C35">
        <f>MAX(C19:G29)</f>
        <v>12</v>
      </c>
    </row>
    <row r="36" spans="2:7" ht="12.75">
      <c r="B36" t="s">
        <v>10</v>
      </c>
      <c r="C36">
        <f>+C35-C34</f>
        <v>10</v>
      </c>
      <c r="G36" s="3"/>
    </row>
    <row r="37" spans="2:3" ht="12.75">
      <c r="B37" t="s">
        <v>11</v>
      </c>
      <c r="C37">
        <f>COUNT(C19:G29)</f>
        <v>55</v>
      </c>
    </row>
    <row r="38" spans="2:3" ht="12.75">
      <c r="B38" t="s">
        <v>12</v>
      </c>
      <c r="C38">
        <f>ROUND(C37^(1/2),0)</f>
        <v>7</v>
      </c>
    </row>
    <row r="39" spans="2:3" ht="12.75">
      <c r="B39" t="s">
        <v>13</v>
      </c>
      <c r="C39">
        <f>ROUND(C36/C38,0)</f>
        <v>1</v>
      </c>
    </row>
    <row r="40" spans="2:8" ht="15.75">
      <c r="B40" s="1" t="s">
        <v>14</v>
      </c>
      <c r="C40" s="1" t="s">
        <v>15</v>
      </c>
      <c r="D40" s="7" t="s">
        <v>16</v>
      </c>
      <c r="E40" s="8" t="s">
        <v>17</v>
      </c>
      <c r="F40" s="8"/>
      <c r="G40" s="8"/>
      <c r="H40" s="8"/>
    </row>
    <row r="41" spans="2:8" ht="15.75">
      <c r="B41" s="1">
        <f>+D41-$C$39/2</f>
        <v>1.5</v>
      </c>
      <c r="C41" s="9">
        <f>+D41+0.5*$C$39</f>
        <v>2.5</v>
      </c>
      <c r="D41" s="1">
        <f>+C34</f>
        <v>2</v>
      </c>
      <c r="E41" s="10">
        <f>FREQUENCY($C$19:$G$29,C41)</f>
        <v>2</v>
      </c>
      <c r="F41" s="1"/>
      <c r="G41" s="1"/>
      <c r="H41" s="1"/>
    </row>
    <row r="42" spans="2:8" ht="15.75">
      <c r="B42" s="1">
        <f aca="true" t="shared" si="0" ref="B42:B49">+D42-$C$39/2</f>
        <v>2.5</v>
      </c>
      <c r="C42" s="9">
        <f aca="true" t="shared" si="1" ref="C42:C51">+D42+0.5*$C$39</f>
        <v>3.5</v>
      </c>
      <c r="D42" s="11">
        <f>D41+C$39</f>
        <v>3</v>
      </c>
      <c r="E42" s="10">
        <f>FREQUENCY($C$19:$G$29,C42)-FREQUENCY($C$19:$G$29,C41)</f>
        <v>8</v>
      </c>
      <c r="F42" s="1"/>
      <c r="G42" s="1"/>
      <c r="H42" s="1"/>
    </row>
    <row r="43" spans="2:8" ht="15.75">
      <c r="B43" s="1">
        <f t="shared" si="0"/>
        <v>3.5</v>
      </c>
      <c r="C43" s="9">
        <f t="shared" si="1"/>
        <v>4.5</v>
      </c>
      <c r="D43" s="11">
        <f aca="true" t="shared" si="2" ref="D43:D49">D42+C$39</f>
        <v>4</v>
      </c>
      <c r="E43" s="10">
        <f>FREQUENCY($C$19:$G$29,C43)-FREQUENCY($C$19:$G$29,C42)</f>
        <v>17</v>
      </c>
      <c r="F43" s="1"/>
      <c r="G43" s="1"/>
      <c r="H43" s="1"/>
    </row>
    <row r="44" spans="2:8" ht="15.75">
      <c r="B44" s="1">
        <f t="shared" si="0"/>
        <v>4.5</v>
      </c>
      <c r="C44" s="9">
        <f t="shared" si="1"/>
        <v>5.5</v>
      </c>
      <c r="D44" s="11">
        <f t="shared" si="2"/>
        <v>5</v>
      </c>
      <c r="E44" s="10">
        <f>FREQUENCY($C$19:$G$29,C44)-FREQUENCY($C$19:$G$29,C43)</f>
        <v>14</v>
      </c>
      <c r="F44" s="1"/>
      <c r="G44" s="1"/>
      <c r="H44" s="1"/>
    </row>
    <row r="45" spans="2:8" ht="15.75">
      <c r="B45" s="1">
        <f t="shared" si="0"/>
        <v>5.5</v>
      </c>
      <c r="C45" s="9">
        <f t="shared" si="1"/>
        <v>6.5</v>
      </c>
      <c r="D45" s="11">
        <f t="shared" si="2"/>
        <v>6</v>
      </c>
      <c r="E45" s="10">
        <f>FREQUENCY($C$19:$G$29,C45)-FREQUENCY($C$19:$G$29,C44)</f>
        <v>8</v>
      </c>
      <c r="F45" s="1"/>
      <c r="G45" s="1"/>
      <c r="H45" s="1"/>
    </row>
    <row r="46" spans="2:8" ht="15.75">
      <c r="B46" s="1">
        <f t="shared" si="0"/>
        <v>6.5</v>
      </c>
      <c r="C46" s="9">
        <f t="shared" si="1"/>
        <v>7.5</v>
      </c>
      <c r="D46" s="11">
        <f t="shared" si="2"/>
        <v>7</v>
      </c>
      <c r="E46" s="10">
        <f>FREQUENCY($C$19:$G$29,C46)-FREQUENCY($C$19:$G$29,C45)</f>
        <v>1</v>
      </c>
      <c r="F46" s="1"/>
      <c r="G46" s="1"/>
      <c r="H46" s="1"/>
    </row>
    <row r="47" spans="2:8" ht="15.75">
      <c r="B47" s="1">
        <f t="shared" si="0"/>
        <v>7.5</v>
      </c>
      <c r="C47" s="9">
        <f t="shared" si="1"/>
        <v>8.5</v>
      </c>
      <c r="D47" s="11">
        <f t="shared" si="2"/>
        <v>8</v>
      </c>
      <c r="E47" s="10">
        <f>FREQUENCY($C$19:$G$29,C47)-FREQUENCY($C$19:$G$29,C46)</f>
        <v>0</v>
      </c>
      <c r="F47" s="1"/>
      <c r="G47" s="1"/>
      <c r="H47" s="1"/>
    </row>
    <row r="48" spans="2:8" ht="15.75">
      <c r="B48" s="1">
        <f t="shared" si="0"/>
        <v>8.5</v>
      </c>
      <c r="C48" s="9">
        <f t="shared" si="1"/>
        <v>9.5</v>
      </c>
      <c r="D48" s="11">
        <f t="shared" si="2"/>
        <v>9</v>
      </c>
      <c r="E48" s="10">
        <f>FREQUENCY($C$19:$G$29,C48)-FREQUENCY($C$19:$G$29,C47)</f>
        <v>0</v>
      </c>
      <c r="F48" s="1"/>
      <c r="G48" s="1"/>
      <c r="H48" s="1"/>
    </row>
    <row r="49" spans="2:8" ht="15.75">
      <c r="B49" s="1">
        <f t="shared" si="0"/>
        <v>9.5</v>
      </c>
      <c r="C49" s="9">
        <f t="shared" si="1"/>
        <v>10.5</v>
      </c>
      <c r="D49" s="11">
        <f t="shared" si="2"/>
        <v>10</v>
      </c>
      <c r="E49" s="10">
        <f>FREQUENCY($C$19:$G$29,C49)-FREQUENCY($C$19:$G$29,C48)</f>
        <v>1</v>
      </c>
      <c r="F49" s="1"/>
      <c r="G49" s="1"/>
      <c r="H49" s="1"/>
    </row>
    <row r="50" spans="2:8" ht="15.75">
      <c r="B50" s="1">
        <f>+D50-$C$39/2</f>
        <v>10.5</v>
      </c>
      <c r="C50" s="9">
        <f t="shared" si="1"/>
        <v>11.5</v>
      </c>
      <c r="D50" s="11">
        <f>D49+C$39</f>
        <v>11</v>
      </c>
      <c r="E50" s="10">
        <f>FREQUENCY($C$19:$G$29,C50)-FREQUENCY($C$19:$G$29,C49)</f>
        <v>3</v>
      </c>
      <c r="F50" s="1"/>
      <c r="G50" s="1"/>
      <c r="H50" s="1"/>
    </row>
    <row r="51" spans="2:8" ht="15.75">
      <c r="B51" s="1">
        <f>+D51-$C$39/2</f>
        <v>11.5</v>
      </c>
      <c r="C51" s="9">
        <f t="shared" si="1"/>
        <v>12.5</v>
      </c>
      <c r="D51" s="11">
        <f>D50+C$39</f>
        <v>12</v>
      </c>
      <c r="E51" s="10">
        <f>FREQUENCY($C$19:$G$29,C51)-FREQUENCY($C$19:$G$29,C50)</f>
        <v>1</v>
      </c>
      <c r="F51" s="1"/>
      <c r="G51" s="1"/>
      <c r="H51" s="1"/>
    </row>
    <row r="52" spans="2:8" ht="15.75">
      <c r="B52" s="1"/>
      <c r="C52" s="1"/>
      <c r="D52" s="1"/>
      <c r="E52" s="10">
        <f>SUM(E41:E51)</f>
        <v>55</v>
      </c>
      <c r="F52" s="1"/>
      <c r="G52" s="11"/>
      <c r="H52" s="11"/>
    </row>
    <row r="53" spans="2:8" ht="15.75">
      <c r="B53" s="1"/>
      <c r="C53" s="1"/>
      <c r="D53" s="1"/>
      <c r="E53" s="1"/>
      <c r="F53" s="1"/>
      <c r="G53" s="1"/>
      <c r="H53" s="1"/>
    </row>
    <row r="54" ht="12.75">
      <c r="F54" s="22"/>
    </row>
    <row r="93" spans="3:4" ht="12.75">
      <c r="C93" t="s">
        <v>18</v>
      </c>
      <c r="D93" s="5">
        <f>AVERAGE(C19:G29)</f>
        <v>5.0181818181818185</v>
      </c>
    </row>
    <row r="94" spans="3:4" ht="15">
      <c r="C94" s="6" t="s">
        <v>19</v>
      </c>
      <c r="D94" s="5">
        <f>STDEV(C19:G29)</f>
        <v>2.1984077494852117</v>
      </c>
    </row>
    <row r="95" spans="3:4" ht="12.75">
      <c r="C95" t="s">
        <v>20</v>
      </c>
      <c r="D95" s="4">
        <f>VAR(C19:G29)</f>
        <v>4.832996632996633</v>
      </c>
    </row>
    <row r="97" spans="2:5" ht="30">
      <c r="B97" s="23" t="s">
        <v>21</v>
      </c>
      <c r="C97" s="24" t="s">
        <v>22</v>
      </c>
      <c r="D97" s="23" t="s">
        <v>27</v>
      </c>
      <c r="E97" s="29" t="s">
        <v>28</v>
      </c>
    </row>
    <row r="98" spans="2:5" ht="31.5">
      <c r="B98" s="25" t="s">
        <v>23</v>
      </c>
      <c r="C98" s="26">
        <v>0.5</v>
      </c>
      <c r="D98" s="30">
        <f>+$D$93-2/3*$D$94</f>
        <v>3.5525766518583444</v>
      </c>
      <c r="E98" s="30">
        <f>+$D$93+2/3*$D$94</f>
        <v>6.483786984505293</v>
      </c>
    </row>
    <row r="99" spans="2:5" ht="27.75">
      <c r="B99" s="27" t="s">
        <v>24</v>
      </c>
      <c r="C99" s="28">
        <v>0.685</v>
      </c>
      <c r="D99" s="30">
        <f>+$D$93-$D$94</f>
        <v>2.819774068696607</v>
      </c>
      <c r="E99" s="30">
        <f>+$D$93+$D$94</f>
        <v>7.216589567667031</v>
      </c>
    </row>
    <row r="100" spans="2:5" ht="31.5">
      <c r="B100" s="27" t="s">
        <v>25</v>
      </c>
      <c r="C100" s="28">
        <v>0.954</v>
      </c>
      <c r="D100" s="30">
        <f>+$D$93-2*$D$94</f>
        <v>0.6213663192113952</v>
      </c>
      <c r="E100" s="30">
        <f>+$D$93+2*$D$94</f>
        <v>9.414997317152242</v>
      </c>
    </row>
    <row r="101" spans="2:5" ht="31.5">
      <c r="B101" s="27" t="s">
        <v>26</v>
      </c>
      <c r="C101" s="28">
        <v>0.997</v>
      </c>
      <c r="D101" s="30">
        <f>+$D$93-3*$D$94</f>
        <v>-1.577041430273817</v>
      </c>
      <c r="E101" s="30">
        <f>+$D$93+3*$D$94</f>
        <v>11.613405066637455</v>
      </c>
    </row>
  </sheetData>
  <printOptions/>
  <pageMargins left="0" right="0" top="0" bottom="0" header="0.5118110236220472" footer="0.5118110236220472"/>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M6" sqref="M6"/>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umberto fossali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Umberto Fossali</dc:creator>
  <cp:keywords/>
  <dc:description/>
  <cp:lastModifiedBy>Umberto Fossali</cp:lastModifiedBy>
  <cp:lastPrinted>2012-12-03T10:53:05Z</cp:lastPrinted>
  <dcterms:created xsi:type="dcterms:W3CDTF">2012-12-03T08:31:51Z</dcterms:created>
  <cp:category/>
  <cp:version/>
  <cp:contentType/>
  <cp:contentStatus/>
</cp:coreProperties>
</file>